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31.01.2023" sheetId="1" r:id="rId1"/>
  </sheets>
  <externalReferences>
    <externalReference r:id="rId4"/>
    <externalReference r:id="rId5"/>
  </externalReferences>
  <definedNames>
    <definedName name="Excel_BuiltIn_Database" localSheetId="0">#REF!</definedName>
    <definedName name="Excel_BuiltIn_Database">#REF!</definedName>
    <definedName name="_xlnm.Print_Area" localSheetId="0">'31.01.2023'!$A$1:$J$68</definedName>
    <definedName name="_xlnm.Print_Titles" localSheetId="0">'31.01.2023'!$5:$15</definedName>
  </definedNames>
  <calcPr fullCalcOnLoad="1"/>
</workbook>
</file>

<file path=xl/sharedStrings.xml><?xml version="1.0" encoding="utf-8"?>
<sst xmlns="http://schemas.openxmlformats.org/spreadsheetml/2006/main" count="108" uniqueCount="108">
  <si>
    <t xml:space="preserve">  -  mii lei -</t>
  </si>
  <si>
    <t>Cod rând</t>
  </si>
  <si>
    <t>Bugetul instituţiilor publice finanţate din venituri proprii si subventii din bugetul local</t>
  </si>
  <si>
    <t>Bugetul instituţiilor publice finanţate integral din venituri proprii</t>
  </si>
  <si>
    <t>Bugetul împrumuturilor externe şi interne</t>
  </si>
  <si>
    <t>Bugetul fondurilor externe nerambursabile</t>
  </si>
  <si>
    <t>Total</t>
  </si>
  <si>
    <t>Total buget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</si>
  <si>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</si>
  <si>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</si>
  <si>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</si>
  <si>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</si>
  <si>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</si>
  <si>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</si>
  <si>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</si>
  <si>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</si>
  <si>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</si>
  <si>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</si>
  <si>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</si>
  <si>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</si>
  <si>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</si>
  <si>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</si>
  <si>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</si>
  <si>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</si>
  <si>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</si>
  <si>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</si>
  <si>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</si>
  <si>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</si>
  <si>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</si>
  <si>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</si>
  <si>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</si>
  <si>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</si>
  <si>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</si>
  <si>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</si>
  <si>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</si>
  <si>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</si>
  <si>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</si>
  <si>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</si>
  <si>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</si>
  <si>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</si>
  <si>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</si>
  <si>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</si>
  <si>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</si>
  <si>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</si>
  <si>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</si>
  <si>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</si>
  <si>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</si>
  <si>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</si>
  <si>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</si>
  <si>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</si>
  <si>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</si>
  <si>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</si>
  <si>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</si>
  <si>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</si>
  <si>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</si>
  <si>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</si>
  <si>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</si>
  <si>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>24</t>
  </si>
  <si>
    <t>25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</si>
  <si>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</si>
  <si>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</si>
  <si>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</si>
  <si>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</si>
  <si>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</si>
  <si>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</si>
  <si>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</si>
  <si>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</si>
  <si>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</si>
  <si>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</si>
  <si>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</si>
  <si>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</si>
  <si>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</si>
  <si>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</si>
  <si>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33</t>
  </si>
  <si>
    <t>Asistenta sociala</t>
  </si>
  <si>
    <t>34</t>
  </si>
  <si>
    <t>Alte cheltuieli</t>
  </si>
  <si>
    <t>35</t>
  </si>
  <si>
    <t xml:space="preserve">Cheltuieli de capital                     </t>
  </si>
  <si>
    <t>36</t>
  </si>
  <si>
    <t>Operatiuni financiare (rd.38+39)</t>
  </si>
  <si>
    <t>37</t>
  </si>
  <si>
    <t xml:space="preserve">Imprumuturi acordate                  </t>
  </si>
  <si>
    <t>38</t>
  </si>
  <si>
    <t>Rambursari de credite externe si interne</t>
  </si>
  <si>
    <t>39</t>
  </si>
  <si>
    <t>Rezerve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</si>
  <si>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</si>
  <si>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</si>
  <si>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</si>
  <si>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</si>
  <si>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- TOTAL  (rd.25+36+37+40+41)           </t>
  </si>
  <si>
    <t xml:space="preserve">Cheltuieli curente   (rd.25 la rd.33)                        </t>
  </si>
  <si>
    <t>BUGETUL GENERAL AL JUDETULUI ARAD</t>
  </si>
  <si>
    <t>Proiecte cu finantare din Fonduri externe nerambursabile 2014-2020</t>
  </si>
  <si>
    <t>Bugetul  local A</t>
  </si>
  <si>
    <r>
      <t xml:space="preserve">EXCEDENT(+)/DEFICIT(-) 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                                                              (rd.01-rd.24)   </t>
    </r>
  </si>
  <si>
    <t>CONSILIUL JUDEȚEAN ARAD</t>
  </si>
  <si>
    <t>JUDEŢUL ARAD</t>
  </si>
  <si>
    <t>Transferuri între bugete</t>
  </si>
  <si>
    <t>Plăți efectuate în anii precedenți și recuperate în an curent (Titlul 85)</t>
  </si>
  <si>
    <t>40</t>
  </si>
  <si>
    <t>41</t>
  </si>
  <si>
    <t>42</t>
  </si>
  <si>
    <t>43</t>
  </si>
  <si>
    <t>Proiecte cu finanțare din sumele aferente componentei de împrumuturi</t>
  </si>
  <si>
    <t>PE ANUL  2023</t>
  </si>
  <si>
    <r>
      <t xml:space="preserve"> </t>
    </r>
    <r>
      <rPr>
        <b/>
        <sz val="12"/>
        <rFont val="Arial"/>
        <family val="2"/>
      </rPr>
      <t xml:space="preserve">Anexa nr. 8 la Hotărârea Consiliului Județean Arad nr. 150/30.03.2023   </t>
    </r>
    <r>
      <rPr>
        <sz val="12"/>
        <rFont val="Arial"/>
        <family val="2"/>
      </rPr>
      <t xml:space="preserve">         </t>
    </r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</si>
</sst>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&quot; &quot;;\-#,##0&quot; &quot;"/>
    <numFmt numFmtId="179" formatCode="#,##0&quot; &quot;;[Red]\-#,##0&quot; &quot;"/>
    <numFmt numFmtId="180" formatCode="#,##0.00&quot; &quot;;\-#,##0.00&quot; &quot;"/>
    <numFmt numFmtId="181" formatCode="#,##0.00&quot; &quot;;[Red]\-#,##0.00&quot; &quot;"/>
    <numFmt numFmtId="182" formatCode="_-* #,##0&quot; &quot;_-;\-* #,##0&quot; &quot;_-;_-* &quot;-&quot;&quot; &quot;_-;_-@_-"/>
    <numFmt numFmtId="183" formatCode="_-* #,##0.00&quot; &quot;_-;\-* #,##0.00&quot; &quot;_-;_-* &quot;-&quot;??&quot; &quot;_-;_-@_-"/>
    <numFmt numFmtId="184" formatCode="#,##0\ &quot; &quot;;\-#,##0\ &quot; &quot;"/>
    <numFmt numFmtId="185" formatCode="#,##0\ &quot; &quot;;[Red]\-#,##0\ &quot; &quot;"/>
    <numFmt numFmtId="186" formatCode="#,##0.00\ &quot; &quot;;\-#,##0.00\ &quot; &quot;"/>
    <numFmt numFmtId="187" formatCode="#,##0.00\ &quot; &quot;;[Red]\-#,##0.00\ &quot; &quot;"/>
    <numFmt numFmtId="188" formatCode="_-* #,##0\ &quot; &quot;_-;\-* #,##0\ &quot; &quot;_-;_-* &quot;-&quot;\ &quot; &quot;_-;_-@_-"/>
    <numFmt numFmtId="189" formatCode="_-* #,##0\ _ _-;\-* #,##0\ _ _-;_-* &quot;-&quot;\ _ _-;_-@_-"/>
    <numFmt numFmtId="190" formatCode="_-* #,##0.00\ &quot; &quot;_-;\-* #,##0.00\ &quot; &quot;_-;_-* &quot;-&quot;??\ &quot; &quot;_-;_-@_-"/>
    <numFmt numFmtId="191" formatCode="_-* #,##0.00\ _ _-;\-* #,##0.00\ _ _-;_-* &quot;-&quot;??\ _ _-;_-@_-"/>
    <numFmt numFmtId="192" formatCode="#,##0.0_);\(#,##0.0\)"/>
    <numFmt numFmtId="193" formatCode="#,##0.0"/>
    <numFmt numFmtId="194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1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192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2" fontId="3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194" fontId="3" fillId="0" borderId="10" xfId="0" applyNumberFormat="1" applyFont="1" applyFill="1" applyBorder="1" applyAlignment="1">
      <alignment horizontal="center"/>
    </xf>
    <xf numFmtId="192" fontId="4" fillId="0" borderId="10" xfId="0" applyNumberFormat="1" applyFont="1" applyFill="1" applyBorder="1" applyAlignment="1" applyProtection="1">
      <alignment horizontal="left"/>
      <protection/>
    </xf>
    <xf numFmtId="192" fontId="4" fillId="0" borderId="10" xfId="0" applyNumberFormat="1" applyFont="1" applyFill="1" applyBorder="1" applyAlignment="1" applyProtection="1">
      <alignment horizontal="left" indent="1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192" fontId="3" fillId="0" borderId="10" xfId="0" applyNumberFormat="1" applyFont="1" applyFill="1" applyBorder="1" applyAlignment="1" applyProtection="1">
      <alignment/>
      <protection/>
    </xf>
    <xf numFmtId="192" fontId="3" fillId="0" borderId="10" xfId="0" applyNumberFormat="1" applyFont="1" applyFill="1" applyBorder="1" applyAlignment="1" applyProtection="1">
      <alignment horizontal="left" inden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192" fontId="3" fillId="0" borderId="10" xfId="0" applyNumberFormat="1" applyFont="1" applyFill="1" applyBorder="1" applyAlignment="1" applyProtection="1">
      <alignment horizontal="left" wrapText="1"/>
      <protection/>
    </xf>
    <xf numFmtId="192" fontId="3" fillId="0" borderId="10" xfId="0" applyNumberFormat="1" applyFont="1" applyFill="1" applyBorder="1" applyAlignment="1" applyProtection="1">
      <alignment horizontal="left" indent="2"/>
      <protection/>
    </xf>
    <xf numFmtId="192" fontId="3" fillId="0" borderId="10" xfId="0" applyNumberFormat="1" applyFont="1" applyFill="1" applyBorder="1" applyAlignment="1" applyProtection="1">
      <alignment horizontal="left" wrapText="1" indent="2"/>
      <protection/>
    </xf>
    <xf numFmtId="192" fontId="3" fillId="0" borderId="10" xfId="0" applyNumberFormat="1" applyFont="1" applyFill="1" applyBorder="1" applyAlignment="1" applyProtection="1">
      <alignment wrapText="1"/>
      <protection/>
    </xf>
    <xf numFmtId="192" fontId="3" fillId="0" borderId="10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Fill="1" applyAlignment="1">
      <alignment/>
    </xf>
    <xf numFmtId="192" fontId="3" fillId="0" borderId="10" xfId="0" applyNumberFormat="1" applyFont="1" applyFill="1" applyBorder="1" applyAlignment="1" applyProtection="1">
      <alignment horizontal="left" vertical="top" wrapText="1" indent="2"/>
      <protection/>
    </xf>
    <xf numFmtId="0" fontId="3" fillId="0" borderId="10" xfId="0" applyFont="1" applyFill="1" applyBorder="1" applyAlignment="1">
      <alignment horizontal="left" wrapText="1" indent="2"/>
    </xf>
    <xf numFmtId="0" fontId="3" fillId="0" borderId="10" xfId="0" applyFont="1" applyFill="1" applyBorder="1" applyAlignment="1">
      <alignment horizontal="left" wrapText="1"/>
    </xf>
    <xf numFmtId="19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left" indent="6"/>
    </xf>
    <xf numFmtId="0" fontId="3" fillId="0" borderId="0" xfId="56" applyFont="1" applyFill="1">
      <alignment/>
      <protection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0" xfId="58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30" xfId="56"/>
    <cellStyle name="Normal_Machete buget 99" xfId="57"/>
    <cellStyle name="Normal_Machete buget 99_Anexa A 10 de la 01 la 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8\Buget\Documents%20and%20Settings\Manager\Desktop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8\Buget\Users\52884492\Desktop\21.07.2014%20-%20Scrisoare%20cadru%202015\Anexa%20A%20bugete%2010-11\Buget%202012\Scrisoarea%20cadru%202012%20-%202015\PROIECT%20BUGET%202012\2012-2015\Anexa%20A%20bugete%2010-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67"/>
  <sheetViews>
    <sheetView showGridLines="0" tabSelected="1" zoomScale="96" zoomScaleNormal="96" zoomScaleSheetLayoutView="84" zoomScalePageLayoutView="0" workbookViewId="0" topLeftCell="A1">
      <selection activeCell="D1" sqref="D1:J1"/>
    </sheetView>
  </sheetViews>
  <sheetFormatPr defaultColWidth="9.140625" defaultRowHeight="12.75"/>
  <cols>
    <col min="1" max="1" width="65.421875" style="1" customWidth="1"/>
    <col min="2" max="2" width="6.28125" style="1" customWidth="1"/>
    <col min="3" max="3" width="15.421875" style="1" customWidth="1"/>
    <col min="4" max="4" width="17.140625" style="1" customWidth="1"/>
    <col min="5" max="5" width="0.2890625" style="1" hidden="1" customWidth="1"/>
    <col min="6" max="6" width="14.140625" style="1" customWidth="1"/>
    <col min="7" max="7" width="17.140625" style="1" customWidth="1"/>
    <col min="8" max="8" width="17.7109375" style="1" customWidth="1"/>
    <col min="9" max="9" width="15.421875" style="1" customWidth="1"/>
    <col min="10" max="10" width="15.7109375" style="1" customWidth="1"/>
    <col min="11" max="11" width="9.140625" style="1" customWidth="1"/>
    <col min="12" max="13" width="11.7109375" style="1" bestFit="1" customWidth="1"/>
    <col min="14" max="14" width="10.421875" style="1" bestFit="1" customWidth="1"/>
    <col min="15" max="19" width="9.140625" style="1" customWidth="1"/>
    <col min="20" max="20" width="13.140625" style="1" bestFit="1" customWidth="1"/>
    <col min="21" max="16384" width="9.140625" style="1" customWidth="1"/>
  </cols>
  <sheetData>
    <row r="1" spans="1:10" ht="15.75">
      <c r="A1" s="1" t="s">
        <v>98</v>
      </c>
      <c r="D1" s="40" t="s">
        <v>107</v>
      </c>
      <c r="E1" s="40"/>
      <c r="F1" s="40"/>
      <c r="G1" s="40"/>
      <c r="H1" s="40"/>
      <c r="I1" s="40"/>
      <c r="J1" s="40"/>
    </row>
    <row r="2" ht="15">
      <c r="A2" s="1" t="s">
        <v>97</v>
      </c>
    </row>
    <row r="3" spans="1:10" ht="15.75">
      <c r="A3" s="33" t="s">
        <v>93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33" t="s">
        <v>106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.75">
      <c r="A5" s="4"/>
      <c r="B5" s="5"/>
      <c r="C5" s="3"/>
      <c r="D5" s="3"/>
      <c r="E5" s="3"/>
      <c r="F5" s="3"/>
      <c r="G5" s="3"/>
      <c r="H5" s="3"/>
      <c r="J5" s="3" t="s">
        <v>0</v>
      </c>
    </row>
    <row r="6" spans="1:10" ht="12" customHeight="1">
      <c r="A6" s="36"/>
      <c r="B6" s="34" t="s">
        <v>1</v>
      </c>
      <c r="C6" s="34" t="s">
        <v>95</v>
      </c>
      <c r="D6" s="34" t="s">
        <v>2</v>
      </c>
      <c r="E6" s="34" t="s">
        <v>3</v>
      </c>
      <c r="F6" s="34" t="s">
        <v>4</v>
      </c>
      <c r="G6" s="34" t="s">
        <v>5</v>
      </c>
      <c r="H6" s="34" t="s">
        <v>6</v>
      </c>
      <c r="I6" s="34" t="s">
        <v>99</v>
      </c>
      <c r="J6" s="34" t="s">
        <v>7</v>
      </c>
    </row>
    <row r="7" spans="1:10" ht="12" customHeight="1">
      <c r="A7" s="37"/>
      <c r="B7" s="34"/>
      <c r="C7" s="34"/>
      <c r="D7" s="34"/>
      <c r="E7" s="34"/>
      <c r="F7" s="34"/>
      <c r="G7" s="34"/>
      <c r="H7" s="34"/>
      <c r="I7" s="34" t="s">
        <v>8</v>
      </c>
      <c r="J7" s="34"/>
    </row>
    <row r="8" spans="1:10" ht="12" customHeight="1">
      <c r="A8" s="37"/>
      <c r="B8" s="34"/>
      <c r="C8" s="34"/>
      <c r="D8" s="34"/>
      <c r="E8" s="34"/>
      <c r="F8" s="34"/>
      <c r="G8" s="34"/>
      <c r="H8" s="34"/>
      <c r="I8" s="34" t="s">
        <v>9</v>
      </c>
      <c r="J8" s="34"/>
    </row>
    <row r="9" spans="1:10" ht="12" customHeight="1">
      <c r="A9" s="37"/>
      <c r="B9" s="34"/>
      <c r="C9" s="34"/>
      <c r="D9" s="34"/>
      <c r="E9" s="34"/>
      <c r="F9" s="34"/>
      <c r="G9" s="34"/>
      <c r="H9" s="34"/>
      <c r="I9" s="34" t="s">
        <v>10</v>
      </c>
      <c r="J9" s="34"/>
    </row>
    <row r="10" spans="1:10" ht="12" customHeight="1">
      <c r="A10" s="37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" customHeight="1">
      <c r="A11" s="37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 customHeight="1">
      <c r="A12" s="37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 customHeight="1">
      <c r="A13" s="37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8.75" customHeight="1">
      <c r="A14" s="38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24.75" customHeight="1">
      <c r="A15" s="6" t="s">
        <v>11</v>
      </c>
      <c r="B15" s="6" t="s">
        <v>12</v>
      </c>
      <c r="C15" s="7">
        <v>1</v>
      </c>
      <c r="D15" s="7">
        <v>2</v>
      </c>
      <c r="E15" s="7">
        <v>3</v>
      </c>
      <c r="F15" s="7">
        <v>4</v>
      </c>
      <c r="G15" s="7">
        <v>5</v>
      </c>
      <c r="H15" s="8" t="s">
        <v>13</v>
      </c>
      <c r="I15" s="7">
        <v>7</v>
      </c>
      <c r="J15" s="8" t="s">
        <v>14</v>
      </c>
    </row>
    <row r="16" spans="1:10" ht="23.25" customHeight="1">
      <c r="A16" s="9" t="s">
        <v>87</v>
      </c>
      <c r="B16" s="10" t="s">
        <v>15</v>
      </c>
      <c r="C16" s="11">
        <f>C17+C33+C34+C35+C38</f>
        <v>598381.8</v>
      </c>
      <c r="D16" s="11">
        <f>D17+D33+D34+D35+D38</f>
        <v>532902</v>
      </c>
      <c r="E16" s="11">
        <f aca="true" t="shared" si="0" ref="E16:J16">E17+E33+E34+E35+E38</f>
        <v>0</v>
      </c>
      <c r="F16" s="11">
        <f t="shared" si="0"/>
        <v>0</v>
      </c>
      <c r="G16" s="11">
        <f t="shared" si="0"/>
        <v>863</v>
      </c>
      <c r="H16" s="11">
        <f t="shared" si="0"/>
        <v>1132146.8</v>
      </c>
      <c r="I16" s="11">
        <f t="shared" si="0"/>
        <v>60283</v>
      </c>
      <c r="J16" s="11">
        <f t="shared" si="0"/>
        <v>1071863.8</v>
      </c>
    </row>
    <row r="17" spans="1:10" ht="23.25" customHeight="1">
      <c r="A17" s="12" t="s">
        <v>88</v>
      </c>
      <c r="B17" s="13" t="s">
        <v>16</v>
      </c>
      <c r="C17" s="14">
        <f>C18+C32</f>
        <v>273306.8</v>
      </c>
      <c r="D17" s="14">
        <f>D18+D32</f>
        <v>332968</v>
      </c>
      <c r="E17" s="14">
        <f>E18+E32</f>
        <v>0</v>
      </c>
      <c r="F17" s="14">
        <f>F18+F32</f>
        <v>0</v>
      </c>
      <c r="G17" s="14">
        <f>G18+G32</f>
        <v>0</v>
      </c>
      <c r="H17" s="14">
        <f aca="true" t="shared" si="1" ref="H17:H58">C17+D17+E17+F17+G17</f>
        <v>606274.8</v>
      </c>
      <c r="I17" s="14">
        <f>I18+I32</f>
        <v>0</v>
      </c>
      <c r="J17" s="14">
        <f aca="true" t="shared" si="2" ref="J17:J58">H17-I17</f>
        <v>606274.8</v>
      </c>
    </row>
    <row r="18" spans="1:10" ht="26.25" customHeight="1">
      <c r="A18" s="12" t="s">
        <v>89</v>
      </c>
      <c r="B18" s="13" t="s">
        <v>17</v>
      </c>
      <c r="C18" s="14">
        <f>C19+C21+C24+C25+C26+C31</f>
        <v>253463.8</v>
      </c>
      <c r="D18" s="14">
        <f>D19+D21+D24+D25+D26+D31</f>
        <v>0</v>
      </c>
      <c r="E18" s="14">
        <f>E19+E21+E24+E25+E26+E31</f>
        <v>0</v>
      </c>
      <c r="F18" s="14">
        <f>F19+F21+F24+F25+F26+F31</f>
        <v>0</v>
      </c>
      <c r="G18" s="14">
        <f>G19+G21+G24+G25+G26+G31</f>
        <v>0</v>
      </c>
      <c r="H18" s="14">
        <f t="shared" si="1"/>
        <v>253463.8</v>
      </c>
      <c r="I18" s="14">
        <f>I19+I21+I24+I25+I26+I31</f>
        <v>0</v>
      </c>
      <c r="J18" s="14">
        <f t="shared" si="2"/>
        <v>253463.8</v>
      </c>
    </row>
    <row r="19" spans="1:10" ht="31.5" customHeight="1">
      <c r="A19" s="15" t="s">
        <v>18</v>
      </c>
      <c r="B19" s="13" t="s">
        <v>19</v>
      </c>
      <c r="C19" s="14">
        <f>C20</f>
        <v>560</v>
      </c>
      <c r="D19" s="14"/>
      <c r="E19" s="14"/>
      <c r="F19" s="14"/>
      <c r="G19" s="14"/>
      <c r="H19" s="14">
        <f t="shared" si="1"/>
        <v>560</v>
      </c>
      <c r="I19" s="14"/>
      <c r="J19" s="14">
        <f t="shared" si="2"/>
        <v>560</v>
      </c>
    </row>
    <row r="20" spans="1:10" ht="20.25" customHeight="1">
      <c r="A20" s="16" t="s">
        <v>20</v>
      </c>
      <c r="B20" s="13" t="s">
        <v>21</v>
      </c>
      <c r="C20" s="14">
        <v>560</v>
      </c>
      <c r="D20" s="14"/>
      <c r="E20" s="14"/>
      <c r="F20" s="14"/>
      <c r="G20" s="14"/>
      <c r="H20" s="14">
        <f t="shared" si="1"/>
        <v>560</v>
      </c>
      <c r="I20" s="14"/>
      <c r="J20" s="14">
        <f t="shared" si="2"/>
        <v>560</v>
      </c>
    </row>
    <row r="21" spans="1:10" ht="30">
      <c r="A21" s="15" t="s">
        <v>22</v>
      </c>
      <c r="B21" s="13" t="s">
        <v>23</v>
      </c>
      <c r="C21" s="14">
        <f>C22+C23</f>
        <v>120052</v>
      </c>
      <c r="D21" s="14"/>
      <c r="E21" s="14"/>
      <c r="F21" s="14"/>
      <c r="G21" s="14"/>
      <c r="H21" s="14">
        <f t="shared" si="1"/>
        <v>120052</v>
      </c>
      <c r="I21" s="14"/>
      <c r="J21" s="14">
        <f t="shared" si="2"/>
        <v>120052</v>
      </c>
    </row>
    <row r="22" spans="1:10" ht="30">
      <c r="A22" s="17" t="s">
        <v>24</v>
      </c>
      <c r="B22" s="13" t="s">
        <v>25</v>
      </c>
      <c r="C22" s="14"/>
      <c r="D22" s="14"/>
      <c r="E22" s="14"/>
      <c r="F22" s="14"/>
      <c r="G22" s="14"/>
      <c r="H22" s="14">
        <f t="shared" si="1"/>
        <v>0</v>
      </c>
      <c r="I22" s="14"/>
      <c r="J22" s="14">
        <f t="shared" si="2"/>
        <v>0</v>
      </c>
    </row>
    <row r="23" spans="1:10" ht="17.25" customHeight="1">
      <c r="A23" s="17" t="s">
        <v>26</v>
      </c>
      <c r="B23" s="13" t="s">
        <v>27</v>
      </c>
      <c r="C23" s="14">
        <v>120052</v>
      </c>
      <c r="D23" s="14"/>
      <c r="E23" s="14"/>
      <c r="F23" s="14"/>
      <c r="G23" s="14"/>
      <c r="H23" s="14">
        <f t="shared" si="1"/>
        <v>120052</v>
      </c>
      <c r="I23" s="14"/>
      <c r="J23" s="14">
        <f t="shared" si="2"/>
        <v>120052</v>
      </c>
    </row>
    <row r="24" spans="1:10" ht="18" customHeight="1">
      <c r="A24" s="15" t="s">
        <v>28</v>
      </c>
      <c r="B24" s="13" t="s">
        <v>29</v>
      </c>
      <c r="C24" s="14">
        <v>5</v>
      </c>
      <c r="D24" s="14"/>
      <c r="E24" s="14"/>
      <c r="F24" s="14"/>
      <c r="G24" s="14"/>
      <c r="H24" s="14">
        <f t="shared" si="1"/>
        <v>5</v>
      </c>
      <c r="I24" s="14"/>
      <c r="J24" s="14">
        <f t="shared" si="2"/>
        <v>5</v>
      </c>
    </row>
    <row r="25" spans="1:10" ht="18" customHeight="1">
      <c r="A25" s="12" t="s">
        <v>30</v>
      </c>
      <c r="B25" s="13" t="s">
        <v>31</v>
      </c>
      <c r="C25" s="14"/>
      <c r="D25" s="14"/>
      <c r="E25" s="14"/>
      <c r="F25" s="14"/>
      <c r="G25" s="14"/>
      <c r="H25" s="14">
        <f t="shared" si="1"/>
        <v>0</v>
      </c>
      <c r="I25" s="14"/>
      <c r="J25" s="14">
        <f t="shared" si="2"/>
        <v>0</v>
      </c>
    </row>
    <row r="26" spans="1:10" ht="21.75" customHeight="1">
      <c r="A26" s="12" t="s">
        <v>90</v>
      </c>
      <c r="B26" s="13" t="s">
        <v>32</v>
      </c>
      <c r="C26" s="14">
        <f>C27+C28+C29+C30</f>
        <v>132846.8</v>
      </c>
      <c r="D26" s="14">
        <f>D27+D28+D29+D30</f>
        <v>0</v>
      </c>
      <c r="E26" s="14">
        <f>E27+E28+E29+E30</f>
        <v>0</v>
      </c>
      <c r="F26" s="14">
        <f>F27+F28+F29+F30</f>
        <v>0</v>
      </c>
      <c r="G26" s="14">
        <f>G27+G28+G29+G30</f>
        <v>0</v>
      </c>
      <c r="H26" s="14">
        <f t="shared" si="1"/>
        <v>132846.8</v>
      </c>
      <c r="I26" s="14">
        <f>I27+I28+I29+I30</f>
        <v>0</v>
      </c>
      <c r="J26" s="14">
        <f t="shared" si="2"/>
        <v>132846.8</v>
      </c>
    </row>
    <row r="27" spans="1:10" ht="18" customHeight="1">
      <c r="A27" s="16" t="s">
        <v>33</v>
      </c>
      <c r="B27" s="13" t="s">
        <v>34</v>
      </c>
      <c r="C27" s="14">
        <v>129931.8</v>
      </c>
      <c r="D27" s="14"/>
      <c r="E27" s="14"/>
      <c r="F27" s="14"/>
      <c r="G27" s="14"/>
      <c r="H27" s="14">
        <f t="shared" si="1"/>
        <v>129931.8</v>
      </c>
      <c r="I27" s="14"/>
      <c r="J27" s="14">
        <f t="shared" si="2"/>
        <v>129931.8</v>
      </c>
    </row>
    <row r="28" spans="1:10" ht="18" customHeight="1">
      <c r="A28" s="17" t="s">
        <v>35</v>
      </c>
      <c r="B28" s="13" t="s">
        <v>36</v>
      </c>
      <c r="C28" s="14"/>
      <c r="D28" s="14"/>
      <c r="E28" s="14"/>
      <c r="F28" s="14"/>
      <c r="G28" s="14"/>
      <c r="H28" s="14">
        <f t="shared" si="1"/>
        <v>0</v>
      </c>
      <c r="I28" s="14"/>
      <c r="J28" s="14">
        <f t="shared" si="2"/>
        <v>0</v>
      </c>
    </row>
    <row r="29" spans="1:10" ht="15">
      <c r="A29" s="16" t="s">
        <v>37</v>
      </c>
      <c r="B29" s="13" t="s">
        <v>38</v>
      </c>
      <c r="C29" s="14">
        <v>16</v>
      </c>
      <c r="D29" s="14"/>
      <c r="E29" s="14"/>
      <c r="F29" s="14"/>
      <c r="G29" s="14"/>
      <c r="H29" s="14">
        <f t="shared" si="1"/>
        <v>16</v>
      </c>
      <c r="I29" s="14"/>
      <c r="J29" s="14">
        <f t="shared" si="2"/>
        <v>16</v>
      </c>
    </row>
    <row r="30" spans="1:10" ht="30">
      <c r="A30" s="17" t="s">
        <v>39</v>
      </c>
      <c r="B30" s="13" t="s">
        <v>40</v>
      </c>
      <c r="C30" s="14">
        <v>2899</v>
      </c>
      <c r="D30" s="14"/>
      <c r="E30" s="14"/>
      <c r="F30" s="14"/>
      <c r="G30" s="14"/>
      <c r="H30" s="14">
        <f t="shared" si="1"/>
        <v>2899</v>
      </c>
      <c r="I30" s="14"/>
      <c r="J30" s="14">
        <f t="shared" si="2"/>
        <v>2899</v>
      </c>
    </row>
    <row r="31" spans="1:10" ht="23.25" customHeight="1">
      <c r="A31" s="12" t="s">
        <v>41</v>
      </c>
      <c r="B31" s="13" t="s">
        <v>42</v>
      </c>
      <c r="C31" s="14"/>
      <c r="D31" s="14"/>
      <c r="E31" s="14"/>
      <c r="F31" s="14"/>
      <c r="G31" s="14"/>
      <c r="H31" s="14">
        <f t="shared" si="1"/>
        <v>0</v>
      </c>
      <c r="I31" s="14"/>
      <c r="J31" s="14">
        <f t="shared" si="2"/>
        <v>0</v>
      </c>
    </row>
    <row r="32" spans="1:10" ht="24" customHeight="1">
      <c r="A32" s="12" t="s">
        <v>43</v>
      </c>
      <c r="B32" s="13" t="s">
        <v>44</v>
      </c>
      <c r="C32" s="14">
        <v>19843</v>
      </c>
      <c r="D32" s="14">
        <v>332968</v>
      </c>
      <c r="E32" s="14"/>
      <c r="F32" s="14"/>
      <c r="G32" s="14">
        <v>0</v>
      </c>
      <c r="H32" s="14">
        <f t="shared" si="1"/>
        <v>352811</v>
      </c>
      <c r="I32" s="14"/>
      <c r="J32" s="14">
        <f t="shared" si="2"/>
        <v>352811</v>
      </c>
    </row>
    <row r="33" spans="1:10" ht="21" customHeight="1">
      <c r="A33" s="12" t="s">
        <v>45</v>
      </c>
      <c r="B33" s="13" t="s">
        <v>46</v>
      </c>
      <c r="C33" s="14"/>
      <c r="D33" s="14"/>
      <c r="E33" s="14"/>
      <c r="F33" s="14"/>
      <c r="G33" s="14"/>
      <c r="H33" s="14">
        <f t="shared" si="1"/>
        <v>0</v>
      </c>
      <c r="I33" s="14"/>
      <c r="J33" s="14">
        <f t="shared" si="2"/>
        <v>0</v>
      </c>
    </row>
    <row r="34" spans="1:10" ht="20.25" customHeight="1">
      <c r="A34" s="12" t="s">
        <v>47</v>
      </c>
      <c r="B34" s="13" t="s">
        <v>48</v>
      </c>
      <c r="C34" s="14"/>
      <c r="D34" s="14">
        <v>1971</v>
      </c>
      <c r="E34" s="14"/>
      <c r="F34" s="14"/>
      <c r="G34" s="14"/>
      <c r="H34" s="14">
        <f t="shared" si="1"/>
        <v>1971</v>
      </c>
      <c r="I34" s="14"/>
      <c r="J34" s="14">
        <f t="shared" si="2"/>
        <v>1971</v>
      </c>
    </row>
    <row r="35" spans="1:10" ht="18" customHeight="1">
      <c r="A35" s="12" t="s">
        <v>49</v>
      </c>
      <c r="B35" s="13" t="s">
        <v>50</v>
      </c>
      <c r="C35" s="14">
        <f>C36+C37</f>
        <v>124968</v>
      </c>
      <c r="D35" s="14">
        <f>D36+D37</f>
        <v>191248</v>
      </c>
      <c r="E35" s="14">
        <f>E36+E37</f>
        <v>0</v>
      </c>
      <c r="F35" s="14">
        <f>F36+F37</f>
        <v>0</v>
      </c>
      <c r="G35" s="14">
        <f>G36+G37</f>
        <v>78</v>
      </c>
      <c r="H35" s="14">
        <f t="shared" si="1"/>
        <v>316294</v>
      </c>
      <c r="I35" s="14">
        <f>I36+I37</f>
        <v>60283</v>
      </c>
      <c r="J35" s="14">
        <f t="shared" si="2"/>
        <v>256011</v>
      </c>
    </row>
    <row r="36" spans="1:10" ht="18" customHeight="1">
      <c r="A36" s="16" t="s">
        <v>51</v>
      </c>
      <c r="B36" s="13" t="s">
        <v>52</v>
      </c>
      <c r="C36" s="14">
        <v>104968</v>
      </c>
      <c r="D36" s="14">
        <v>0</v>
      </c>
      <c r="E36" s="14"/>
      <c r="F36" s="14"/>
      <c r="G36" s="14">
        <v>78</v>
      </c>
      <c r="H36" s="14">
        <f t="shared" si="1"/>
        <v>105046</v>
      </c>
      <c r="I36" s="14"/>
      <c r="J36" s="14">
        <f>H36-I36</f>
        <v>105046</v>
      </c>
    </row>
    <row r="37" spans="1:10" ht="24" customHeight="1">
      <c r="A37" s="16" t="s">
        <v>53</v>
      </c>
      <c r="B37" s="13" t="s">
        <v>54</v>
      </c>
      <c r="C37" s="14">
        <v>20000</v>
      </c>
      <c r="D37" s="14">
        <v>191248</v>
      </c>
      <c r="E37" s="14"/>
      <c r="F37" s="14"/>
      <c r="G37" s="14">
        <v>0</v>
      </c>
      <c r="H37" s="14">
        <f t="shared" si="1"/>
        <v>211248</v>
      </c>
      <c r="I37" s="14">
        <v>60283</v>
      </c>
      <c r="J37" s="14">
        <f t="shared" si="2"/>
        <v>150965</v>
      </c>
    </row>
    <row r="38" spans="1:10" ht="24.75" customHeight="1">
      <c r="A38" s="18" t="s">
        <v>55</v>
      </c>
      <c r="B38" s="13" t="s">
        <v>56</v>
      </c>
      <c r="C38" s="14">
        <v>200107</v>
      </c>
      <c r="D38" s="14">
        <v>6715</v>
      </c>
      <c r="E38" s="14"/>
      <c r="F38" s="14"/>
      <c r="G38" s="14">
        <f>585+200</f>
        <v>785</v>
      </c>
      <c r="H38" s="14">
        <f t="shared" si="1"/>
        <v>207607</v>
      </c>
      <c r="I38" s="14"/>
      <c r="J38" s="14">
        <f t="shared" si="2"/>
        <v>207607</v>
      </c>
    </row>
    <row r="39" spans="1:12" ht="18" customHeight="1">
      <c r="A39" s="9" t="s">
        <v>91</v>
      </c>
      <c r="B39" s="10" t="s">
        <v>57</v>
      </c>
      <c r="C39" s="11">
        <f>C40+C52+C53+C57+C56+C51</f>
        <v>670997.8</v>
      </c>
      <c r="D39" s="11">
        <f aca="true" t="shared" si="3" ref="D39:I39">D40+D52+D53+D57+D56</f>
        <v>532902</v>
      </c>
      <c r="E39" s="11">
        <f t="shared" si="3"/>
        <v>0</v>
      </c>
      <c r="F39" s="11">
        <f t="shared" si="3"/>
        <v>0</v>
      </c>
      <c r="G39" s="11">
        <f t="shared" si="3"/>
        <v>1043</v>
      </c>
      <c r="H39" s="11">
        <f t="shared" si="3"/>
        <v>1194825.8</v>
      </c>
      <c r="I39" s="11">
        <f t="shared" si="3"/>
        <v>60283</v>
      </c>
      <c r="J39" s="11">
        <f>J40+J52+J53+J57+J56</f>
        <v>1134542.8</v>
      </c>
      <c r="L39" s="20">
        <f>C46-2928-2025-7314</f>
        <v>60283</v>
      </c>
    </row>
    <row r="40" spans="1:20" ht="18" customHeight="1">
      <c r="A40" s="19" t="s">
        <v>92</v>
      </c>
      <c r="B40" s="13" t="s">
        <v>58</v>
      </c>
      <c r="C40" s="14">
        <f>SUM(C41:C50)</f>
        <v>527890.8</v>
      </c>
      <c r="D40" s="14">
        <f>SUM(D41:D50)</f>
        <v>509538</v>
      </c>
      <c r="E40" s="14">
        <f>SUM(E41:E50)</f>
        <v>0</v>
      </c>
      <c r="F40" s="14">
        <f>SUM(F41:F50)</f>
        <v>0</v>
      </c>
      <c r="G40" s="14">
        <f>SUM(G41:G50)</f>
        <v>1043</v>
      </c>
      <c r="H40" s="14">
        <f t="shared" si="1"/>
        <v>1038471.8</v>
      </c>
      <c r="I40" s="14">
        <f>SUM(I41:I50)</f>
        <v>60283</v>
      </c>
      <c r="J40" s="14">
        <f t="shared" si="2"/>
        <v>978188.8</v>
      </c>
      <c r="T40" s="20"/>
    </row>
    <row r="41" spans="1:10" ht="21" customHeight="1">
      <c r="A41" s="16" t="s">
        <v>59</v>
      </c>
      <c r="B41" s="13" t="s">
        <v>60</v>
      </c>
      <c r="C41" s="14">
        <v>83309</v>
      </c>
      <c r="D41" s="14">
        <v>347282</v>
      </c>
      <c r="E41" s="14"/>
      <c r="F41" s="14"/>
      <c r="G41" s="14"/>
      <c r="H41" s="14">
        <f t="shared" si="1"/>
        <v>430591</v>
      </c>
      <c r="I41" s="14"/>
      <c r="J41" s="14">
        <f t="shared" si="2"/>
        <v>430591</v>
      </c>
    </row>
    <row r="42" spans="1:10" ht="20.25" customHeight="1">
      <c r="A42" s="16" t="s">
        <v>61</v>
      </c>
      <c r="B42" s="13" t="s">
        <v>62</v>
      </c>
      <c r="C42" s="14">
        <v>91845</v>
      </c>
      <c r="D42" s="14">
        <v>154208</v>
      </c>
      <c r="E42" s="14"/>
      <c r="F42" s="14"/>
      <c r="G42" s="14">
        <v>0</v>
      </c>
      <c r="H42" s="14">
        <f t="shared" si="1"/>
        <v>246053</v>
      </c>
      <c r="I42" s="14"/>
      <c r="J42" s="14">
        <f t="shared" si="2"/>
        <v>246053</v>
      </c>
    </row>
    <row r="43" spans="1:10" ht="21" customHeight="1">
      <c r="A43" s="16" t="s">
        <v>63</v>
      </c>
      <c r="B43" s="13" t="s">
        <v>64</v>
      </c>
      <c r="C43" s="14">
        <v>3517</v>
      </c>
      <c r="D43" s="14"/>
      <c r="E43" s="14"/>
      <c r="F43" s="14"/>
      <c r="G43" s="14"/>
      <c r="H43" s="14">
        <f t="shared" si="1"/>
        <v>3517</v>
      </c>
      <c r="I43" s="14"/>
      <c r="J43" s="14">
        <f t="shared" si="2"/>
        <v>3517</v>
      </c>
    </row>
    <row r="44" spans="1:10" ht="26.25" customHeight="1">
      <c r="A44" s="16" t="s">
        <v>65</v>
      </c>
      <c r="B44" s="13" t="s">
        <v>66</v>
      </c>
      <c r="C44" s="14">
        <v>0</v>
      </c>
      <c r="D44" s="14"/>
      <c r="E44" s="14"/>
      <c r="F44" s="14"/>
      <c r="G44" s="14"/>
      <c r="H44" s="14">
        <f t="shared" si="1"/>
        <v>0</v>
      </c>
      <c r="I44" s="14"/>
      <c r="J44" s="14">
        <f t="shared" si="2"/>
        <v>0</v>
      </c>
    </row>
    <row r="45" spans="1:10" ht="24" customHeight="1">
      <c r="A45" s="16" t="s">
        <v>67</v>
      </c>
      <c r="B45" s="13" t="s">
        <v>68</v>
      </c>
      <c r="C45" s="14">
        <v>1000</v>
      </c>
      <c r="D45" s="14"/>
      <c r="E45" s="14"/>
      <c r="F45" s="14"/>
      <c r="G45" s="14"/>
      <c r="H45" s="14">
        <f t="shared" si="1"/>
        <v>1000</v>
      </c>
      <c r="I45" s="14"/>
      <c r="J45" s="14">
        <f t="shared" si="2"/>
        <v>1000</v>
      </c>
    </row>
    <row r="46" spans="1:15" ht="24.75" customHeight="1">
      <c r="A46" s="16" t="s">
        <v>69</v>
      </c>
      <c r="B46" s="13" t="s">
        <v>70</v>
      </c>
      <c r="C46" s="14">
        <v>72550</v>
      </c>
      <c r="D46" s="14"/>
      <c r="E46" s="14"/>
      <c r="F46" s="14"/>
      <c r="G46" s="14"/>
      <c r="H46" s="14">
        <f>C46+D46+E46+F46+G46</f>
        <v>72550</v>
      </c>
      <c r="I46" s="14">
        <v>60283</v>
      </c>
      <c r="J46" s="14">
        <f t="shared" si="2"/>
        <v>12267</v>
      </c>
      <c r="L46" s="20"/>
      <c r="M46" s="20"/>
      <c r="N46" s="20"/>
      <c r="O46" s="20"/>
    </row>
    <row r="47" spans="1:10" ht="18.75" customHeight="1">
      <c r="A47" s="16" t="s">
        <v>71</v>
      </c>
      <c r="B47" s="13" t="s">
        <v>72</v>
      </c>
      <c r="C47" s="14">
        <v>18416.8</v>
      </c>
      <c r="D47" s="14"/>
      <c r="E47" s="14"/>
      <c r="F47" s="14"/>
      <c r="G47" s="14"/>
      <c r="H47" s="14">
        <f t="shared" si="1"/>
        <v>18416.8</v>
      </c>
      <c r="I47" s="14"/>
      <c r="J47" s="14">
        <f t="shared" si="2"/>
        <v>18416.8</v>
      </c>
    </row>
    <row r="48" spans="1:10" ht="36" customHeight="1">
      <c r="A48" s="21" t="s">
        <v>94</v>
      </c>
      <c r="B48" s="13" t="s">
        <v>73</v>
      </c>
      <c r="C48" s="14">
        <v>231654</v>
      </c>
      <c r="D48" s="14">
        <v>6715</v>
      </c>
      <c r="E48" s="14"/>
      <c r="F48" s="14"/>
      <c r="G48" s="14">
        <f>843+200</f>
        <v>1043</v>
      </c>
      <c r="H48" s="14">
        <f t="shared" si="1"/>
        <v>239412</v>
      </c>
      <c r="I48" s="14"/>
      <c r="J48" s="14">
        <f t="shared" si="2"/>
        <v>239412</v>
      </c>
    </row>
    <row r="49" spans="1:10" ht="18" customHeight="1">
      <c r="A49" s="16" t="s">
        <v>74</v>
      </c>
      <c r="B49" s="13" t="s">
        <v>75</v>
      </c>
      <c r="C49" s="14">
        <v>10237</v>
      </c>
      <c r="D49" s="14"/>
      <c r="E49" s="14"/>
      <c r="F49" s="14"/>
      <c r="G49" s="14"/>
      <c r="H49" s="14">
        <f t="shared" si="1"/>
        <v>10237</v>
      </c>
      <c r="I49" s="14"/>
      <c r="J49" s="14">
        <f t="shared" si="2"/>
        <v>10237</v>
      </c>
    </row>
    <row r="50" spans="1:10" ht="18" customHeight="1">
      <c r="A50" s="16" t="s">
        <v>76</v>
      </c>
      <c r="B50" s="13" t="s">
        <v>77</v>
      </c>
      <c r="C50" s="14">
        <v>15362</v>
      </c>
      <c r="D50" s="14">
        <v>1333</v>
      </c>
      <c r="E50" s="14"/>
      <c r="F50" s="14"/>
      <c r="G50" s="14"/>
      <c r="H50" s="14">
        <f t="shared" si="1"/>
        <v>16695</v>
      </c>
      <c r="I50" s="14"/>
      <c r="J50" s="14">
        <f t="shared" si="2"/>
        <v>16695</v>
      </c>
    </row>
    <row r="51" spans="1:10" ht="30">
      <c r="A51" s="17" t="s">
        <v>105</v>
      </c>
      <c r="B51" s="13" t="s">
        <v>79</v>
      </c>
      <c r="C51" s="14">
        <v>10117</v>
      </c>
      <c r="D51" s="14"/>
      <c r="E51" s="14"/>
      <c r="F51" s="14"/>
      <c r="G51" s="14"/>
      <c r="H51" s="14"/>
      <c r="I51" s="14"/>
      <c r="J51" s="14"/>
    </row>
    <row r="52" spans="1:10" ht="21" customHeight="1">
      <c r="A52" s="19" t="s">
        <v>78</v>
      </c>
      <c r="B52" s="13" t="s">
        <v>81</v>
      </c>
      <c r="C52" s="14">
        <v>123176</v>
      </c>
      <c r="D52" s="14">
        <v>23364</v>
      </c>
      <c r="E52" s="14"/>
      <c r="F52" s="14"/>
      <c r="G52" s="14"/>
      <c r="H52" s="14">
        <f t="shared" si="1"/>
        <v>146540</v>
      </c>
      <c r="I52" s="14"/>
      <c r="J52" s="14">
        <f t="shared" si="2"/>
        <v>146540</v>
      </c>
    </row>
    <row r="53" spans="1:10" ht="18" customHeight="1">
      <c r="A53" s="19" t="s">
        <v>80</v>
      </c>
      <c r="B53" s="13" t="s">
        <v>83</v>
      </c>
      <c r="C53" s="14">
        <f>C54+C55</f>
        <v>9814</v>
      </c>
      <c r="D53" s="14"/>
      <c r="E53" s="14"/>
      <c r="F53" s="14"/>
      <c r="G53" s="14"/>
      <c r="H53" s="14">
        <f t="shared" si="1"/>
        <v>9814</v>
      </c>
      <c r="I53" s="14"/>
      <c r="J53" s="14">
        <f t="shared" si="2"/>
        <v>9814</v>
      </c>
    </row>
    <row r="54" spans="1:10" ht="18" customHeight="1">
      <c r="A54" s="16" t="s">
        <v>82</v>
      </c>
      <c r="B54" s="13" t="s">
        <v>85</v>
      </c>
      <c r="C54" s="14"/>
      <c r="D54" s="14"/>
      <c r="E54" s="14"/>
      <c r="F54" s="14"/>
      <c r="G54" s="14"/>
      <c r="H54" s="14">
        <f t="shared" si="1"/>
        <v>0</v>
      </c>
      <c r="I54" s="14"/>
      <c r="J54" s="14">
        <f t="shared" si="2"/>
        <v>0</v>
      </c>
    </row>
    <row r="55" spans="1:10" ht="18" customHeight="1">
      <c r="A55" s="22" t="s">
        <v>84</v>
      </c>
      <c r="B55" s="13" t="s">
        <v>101</v>
      </c>
      <c r="C55" s="14">
        <v>9814</v>
      </c>
      <c r="D55" s="14"/>
      <c r="E55" s="14"/>
      <c r="F55" s="14"/>
      <c r="G55" s="14"/>
      <c r="H55" s="14">
        <f t="shared" si="1"/>
        <v>9814</v>
      </c>
      <c r="I55" s="14"/>
      <c r="J55" s="14">
        <f t="shared" si="2"/>
        <v>9814</v>
      </c>
    </row>
    <row r="56" spans="1:10" ht="30" customHeight="1">
      <c r="A56" s="22" t="s">
        <v>100</v>
      </c>
      <c r="B56" s="13" t="s">
        <v>102</v>
      </c>
      <c r="C56" s="14"/>
      <c r="D56" s="14"/>
      <c r="E56" s="14"/>
      <c r="F56" s="14"/>
      <c r="G56" s="14"/>
      <c r="H56" s="14">
        <f t="shared" si="1"/>
        <v>0</v>
      </c>
      <c r="I56" s="14"/>
      <c r="J56" s="14">
        <f t="shared" si="2"/>
        <v>0</v>
      </c>
    </row>
    <row r="57" spans="1:10" ht="21" customHeight="1">
      <c r="A57" s="23" t="s">
        <v>86</v>
      </c>
      <c r="B57" s="13" t="s">
        <v>103</v>
      </c>
      <c r="C57" s="14"/>
      <c r="D57" s="14"/>
      <c r="E57" s="14"/>
      <c r="F57" s="14"/>
      <c r="G57" s="14"/>
      <c r="H57" s="14">
        <f t="shared" si="1"/>
        <v>0</v>
      </c>
      <c r="I57" s="14"/>
      <c r="J57" s="14">
        <f t="shared" si="2"/>
        <v>0</v>
      </c>
    </row>
    <row r="58" spans="1:10" ht="31.5" customHeight="1">
      <c r="A58" s="15" t="s">
        <v>96</v>
      </c>
      <c r="B58" s="13" t="s">
        <v>104</v>
      </c>
      <c r="C58" s="14">
        <f>C16-C39</f>
        <v>-72616</v>
      </c>
      <c r="D58" s="14">
        <f>D16-D39</f>
        <v>0</v>
      </c>
      <c r="E58" s="14">
        <f>E16-E39</f>
        <v>0</v>
      </c>
      <c r="F58" s="14">
        <f>F16-F39</f>
        <v>0</v>
      </c>
      <c r="G58" s="14">
        <f>G16-G39</f>
        <v>-180</v>
      </c>
      <c r="H58" s="14">
        <f t="shared" si="1"/>
        <v>-72796</v>
      </c>
      <c r="I58" s="14"/>
      <c r="J58" s="14">
        <f t="shared" si="2"/>
        <v>-72796</v>
      </c>
    </row>
    <row r="59" spans="1:13" s="3" customFormat="1" ht="18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M59" s="31"/>
    </row>
    <row r="60" spans="1:10" s="3" customFormat="1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</row>
    <row r="61" spans="1:10" s="3" customFormat="1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</row>
    <row r="62" spans="1:10" s="3" customFormat="1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s="3" customFormat="1" ht="15.75" customHeight="1">
      <c r="A63" s="26"/>
      <c r="B63" s="25"/>
      <c r="C63" s="25"/>
      <c r="D63" s="25"/>
      <c r="E63" s="25"/>
      <c r="F63" s="25"/>
      <c r="G63" s="25"/>
      <c r="H63" s="25"/>
      <c r="I63" s="25"/>
      <c r="J63" s="25"/>
    </row>
    <row r="64" s="3" customFormat="1" ht="15.75" customHeight="1">
      <c r="A64" s="27"/>
    </row>
    <row r="65" spans="1:10" s="3" customFormat="1" ht="14.25" customHeight="1">
      <c r="A65" s="27"/>
      <c r="C65" s="32"/>
      <c r="D65" s="32"/>
      <c r="E65" s="32"/>
      <c r="F65" s="32"/>
      <c r="G65" s="39"/>
      <c r="H65" s="39"/>
      <c r="I65" s="39"/>
      <c r="J65" s="39"/>
    </row>
    <row r="66" spans="1:10" s="3" customFormat="1" ht="15">
      <c r="A66" s="27"/>
      <c r="C66" s="32"/>
      <c r="D66" s="32"/>
      <c r="E66" s="32"/>
      <c r="F66" s="32"/>
      <c r="G66" s="35"/>
      <c r="H66" s="35"/>
      <c r="I66" s="35"/>
      <c r="J66" s="35"/>
    </row>
    <row r="67" spans="1:10" s="3" customFormat="1" ht="15">
      <c r="A67" s="27"/>
      <c r="G67" s="29"/>
      <c r="H67" s="28"/>
      <c r="I67" s="25"/>
      <c r="J67" s="1"/>
    </row>
  </sheetData>
  <sheetProtection selectLockedCells="1" selectUnlockedCells="1"/>
  <mergeCells count="19">
    <mergeCell ref="D1:J1"/>
    <mergeCell ref="C66:F66"/>
    <mergeCell ref="G66:J66"/>
    <mergeCell ref="G6:G14"/>
    <mergeCell ref="H6:H14"/>
    <mergeCell ref="I6:I14"/>
    <mergeCell ref="A6:A14"/>
    <mergeCell ref="A61:J61"/>
    <mergeCell ref="C65:F65"/>
    <mergeCell ref="G65:J65"/>
    <mergeCell ref="J6:J14"/>
    <mergeCell ref="A60:J60"/>
    <mergeCell ref="A3:J3"/>
    <mergeCell ref="A4:J4"/>
    <mergeCell ref="B6:B14"/>
    <mergeCell ref="C6:C14"/>
    <mergeCell ref="D6:D14"/>
    <mergeCell ref="E6:E14"/>
    <mergeCell ref="F6:F14"/>
  </mergeCells>
  <printOptions horizontalCentered="1"/>
  <pageMargins left="0" right="0" top="0" bottom="0" header="0.5118110236220472" footer="0"/>
  <pageSetup horizontalDpi="600" verticalDpi="600" orientation="landscape" paperSize="9" scale="80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Saveta Mioara Breje</dc:creator>
  <cp:keywords/>
  <dc:description/>
  <cp:lastModifiedBy>Patricia Popa</cp:lastModifiedBy>
  <cp:lastPrinted>2023-03-30T13:34:42Z</cp:lastPrinted>
  <dcterms:created xsi:type="dcterms:W3CDTF">2019-06-10T06:46:00Z</dcterms:created>
  <dcterms:modified xsi:type="dcterms:W3CDTF">2023-03-31T09:07:32Z</dcterms:modified>
  <cp:category/>
  <cp:version/>
  <cp:contentType/>
  <cp:contentStatus/>
</cp:coreProperties>
</file>